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1555" windowHeight="96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9" i="1"/>
  <c r="I49"/>
  <c r="H49"/>
  <c r="G49"/>
  <c r="F49"/>
  <c r="E49"/>
  <c r="C49"/>
  <c r="D48"/>
  <c r="D42"/>
  <c r="C41"/>
  <c r="B41"/>
  <c r="B49" s="1"/>
  <c r="J35"/>
  <c r="I35"/>
  <c r="H35"/>
  <c r="G35"/>
  <c r="F35"/>
  <c r="E35"/>
  <c r="C35"/>
  <c r="D35" s="1"/>
  <c r="D34"/>
  <c r="C34"/>
  <c r="B34"/>
  <c r="C25"/>
  <c r="D25" s="1"/>
  <c r="B25"/>
  <c r="C24"/>
  <c r="B24"/>
  <c r="B35" s="1"/>
  <c r="J17"/>
  <c r="I17"/>
  <c r="H17"/>
  <c r="G17"/>
  <c r="F17"/>
  <c r="E17"/>
  <c r="D13"/>
  <c r="C13"/>
  <c r="B13"/>
  <c r="C12"/>
  <c r="D12" s="1"/>
  <c r="B12"/>
  <c r="B17" s="1"/>
  <c r="D49" l="1"/>
  <c r="C17"/>
  <c r="D17" s="1"/>
  <c r="D41"/>
  <c r="D24"/>
</calcChain>
</file>

<file path=xl/sharedStrings.xml><?xml version="1.0" encoding="utf-8"?>
<sst xmlns="http://schemas.openxmlformats.org/spreadsheetml/2006/main" count="86" uniqueCount="37">
  <si>
    <t>2016(105)年01月日本輸入鰻魚實績</t>
    <phoneticPr fontId="3" type="noConversion"/>
  </si>
  <si>
    <t>1.鰻苗</t>
  </si>
  <si>
    <t>資料來源：日本養殖新聞/日本大藏省貿易統計</t>
    <phoneticPr fontId="3" type="noConversion"/>
  </si>
  <si>
    <t>項別</t>
    <phoneticPr fontId="3" type="noConversion"/>
  </si>
  <si>
    <t>(2016)01月份實績</t>
    <phoneticPr fontId="3" type="noConversion"/>
  </si>
  <si>
    <t xml:space="preserve">c&amp;f價格  </t>
  </si>
  <si>
    <t>(2016)01－01月份實績</t>
    <phoneticPr fontId="3" type="noConversion"/>
  </si>
  <si>
    <t>(2015)年01月實績</t>
    <phoneticPr fontId="3" type="noConversion"/>
  </si>
  <si>
    <t>(2015)年01－01月實績</t>
    <phoneticPr fontId="3" type="noConversion"/>
  </si>
  <si>
    <t>國家別</t>
  </si>
  <si>
    <t>輸入量(kg)</t>
  </si>
  <si>
    <t xml:space="preserve">輸入金額           (千円 ) </t>
  </si>
  <si>
    <t>(円/kg)</t>
  </si>
  <si>
    <t>南    韓</t>
    <phoneticPr fontId="3" type="noConversion"/>
  </si>
  <si>
    <t>美    國</t>
    <phoneticPr fontId="3" type="noConversion"/>
  </si>
  <si>
    <t>加 拿 大</t>
    <phoneticPr fontId="3" type="noConversion"/>
  </si>
  <si>
    <t>中國大陸</t>
  </si>
  <si>
    <t>台    灣</t>
  </si>
  <si>
    <t>香    港</t>
  </si>
  <si>
    <t xml:space="preserve">菲 律 賓 </t>
  </si>
  <si>
    <t>印    尼</t>
  </si>
  <si>
    <t xml:space="preserve"> 馬達加斯加</t>
    <phoneticPr fontId="3" type="noConversion"/>
  </si>
  <si>
    <t xml:space="preserve"> 越   南</t>
    <phoneticPr fontId="3" type="noConversion"/>
  </si>
  <si>
    <t>合    計</t>
  </si>
  <si>
    <t>2.活成鰻</t>
  </si>
  <si>
    <t>項別</t>
  </si>
  <si>
    <t>(円/kg)</t>
    <phoneticPr fontId="3" type="noConversion"/>
  </si>
  <si>
    <t>南    韓</t>
  </si>
  <si>
    <t>菲 律 賓</t>
    <phoneticPr fontId="3" type="noConversion"/>
  </si>
  <si>
    <t>突尼西亞</t>
  </si>
  <si>
    <t>法    國</t>
  </si>
  <si>
    <t>摩 洛 哥</t>
    <phoneticPr fontId="3" type="noConversion"/>
  </si>
  <si>
    <t>澳    洲</t>
  </si>
  <si>
    <t>3.加工鰻</t>
  </si>
  <si>
    <t>丹    麥</t>
    <phoneticPr fontId="3" type="noConversion"/>
  </si>
  <si>
    <t>泰    國</t>
  </si>
  <si>
    <t>西 班 牙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</si>
</sst>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8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workbookViewId="0">
      <selection activeCell="C3" sqref="C3"/>
    </sheetView>
  </sheetViews>
  <sheetFormatPr defaultRowHeight="16.5"/>
  <cols>
    <col min="1" max="1" width="10.75" customWidth="1"/>
    <col min="2" max="3" width="11.875" customWidth="1"/>
    <col min="4" max="4" width="12.125" customWidth="1"/>
    <col min="5" max="5" width="11.625" customWidth="1"/>
    <col min="6" max="6" width="12.625" customWidth="1"/>
    <col min="7" max="7" width="10.75" customWidth="1"/>
    <col min="8" max="9" width="11.875" customWidth="1"/>
    <col min="10" max="10" width="12.625" customWidth="1"/>
  </cols>
  <sheetData>
    <row r="1" spans="1:10" ht="2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 t="s">
        <v>1</v>
      </c>
      <c r="B3" s="2"/>
      <c r="C3" s="2"/>
      <c r="D3" s="2"/>
      <c r="E3" s="2"/>
      <c r="F3" s="2"/>
      <c r="G3" s="3" t="s">
        <v>2</v>
      </c>
      <c r="H3" s="3"/>
      <c r="I3" s="3"/>
      <c r="J3" s="3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4" t="s">
        <v>3</v>
      </c>
      <c r="B5" s="5" t="s">
        <v>4</v>
      </c>
      <c r="C5" s="5"/>
      <c r="D5" s="6" t="s">
        <v>5</v>
      </c>
      <c r="E5" s="5" t="s">
        <v>6</v>
      </c>
      <c r="F5" s="5"/>
      <c r="G5" s="7" t="s">
        <v>7</v>
      </c>
      <c r="H5" s="7"/>
      <c r="I5" s="8" t="s">
        <v>8</v>
      </c>
      <c r="J5" s="8"/>
    </row>
    <row r="6" spans="1:10" ht="21">
      <c r="A6" s="9" t="s">
        <v>9</v>
      </c>
      <c r="B6" s="10" t="s">
        <v>10</v>
      </c>
      <c r="C6" s="11" t="s">
        <v>11</v>
      </c>
      <c r="D6" s="6" t="s">
        <v>12</v>
      </c>
      <c r="E6" s="10" t="s">
        <v>10</v>
      </c>
      <c r="F6" s="11" t="s">
        <v>11</v>
      </c>
      <c r="G6" s="10" t="s">
        <v>10</v>
      </c>
      <c r="H6" s="11" t="s">
        <v>11</v>
      </c>
      <c r="I6" s="10" t="s">
        <v>10</v>
      </c>
      <c r="J6" s="11" t="s">
        <v>11</v>
      </c>
    </row>
    <row r="7" spans="1:10">
      <c r="A7" s="12" t="s">
        <v>13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4">
        <v>0</v>
      </c>
      <c r="J7" s="13">
        <v>0</v>
      </c>
    </row>
    <row r="8" spans="1:10">
      <c r="A8" s="12" t="s">
        <v>14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4">
        <v>0</v>
      </c>
      <c r="J8" s="13">
        <v>0</v>
      </c>
    </row>
    <row r="9" spans="1:10">
      <c r="A9" s="12" t="s">
        <v>15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4">
        <v>0</v>
      </c>
      <c r="J9" s="13">
        <v>0</v>
      </c>
    </row>
    <row r="10" spans="1:10">
      <c r="A10" s="12" t="s">
        <v>16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4">
        <v>0</v>
      </c>
      <c r="J10" s="13">
        <v>0</v>
      </c>
    </row>
    <row r="11" spans="1:10">
      <c r="A11" s="12" t="s">
        <v>17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4">
        <v>0</v>
      </c>
      <c r="J11" s="13">
        <v>0</v>
      </c>
    </row>
    <row r="12" spans="1:10">
      <c r="A12" s="12" t="s">
        <v>18</v>
      </c>
      <c r="B12" s="13">
        <f>4364-560</f>
        <v>3804</v>
      </c>
      <c r="C12" s="13">
        <f>9424227-663622</f>
        <v>8760605</v>
      </c>
      <c r="D12" s="13">
        <f>C12/B12*1000</f>
        <v>2302998.1598317558</v>
      </c>
      <c r="E12" s="13">
        <v>3804</v>
      </c>
      <c r="F12" s="13">
        <v>8760605</v>
      </c>
      <c r="G12" s="13">
        <v>768</v>
      </c>
      <c r="H12" s="13">
        <v>1258429</v>
      </c>
      <c r="I12" s="14">
        <v>768</v>
      </c>
      <c r="J12" s="13">
        <v>1528429</v>
      </c>
    </row>
    <row r="13" spans="1:10">
      <c r="A13" s="12" t="s">
        <v>19</v>
      </c>
      <c r="B13" s="13">
        <f>321-288</f>
        <v>33</v>
      </c>
      <c r="C13" s="13">
        <f>3203-2425</f>
        <v>778</v>
      </c>
      <c r="D13" s="13">
        <f>C13/B13*1000</f>
        <v>23575.757575757576</v>
      </c>
      <c r="E13" s="13">
        <v>33</v>
      </c>
      <c r="F13" s="13">
        <v>778</v>
      </c>
      <c r="G13" s="13">
        <v>0</v>
      </c>
      <c r="H13" s="13">
        <v>0</v>
      </c>
      <c r="I13" s="14">
        <v>0</v>
      </c>
      <c r="J13" s="13">
        <v>0</v>
      </c>
    </row>
    <row r="14" spans="1:10">
      <c r="A14" s="12" t="s">
        <v>20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4">
        <v>0</v>
      </c>
      <c r="J14" s="13">
        <v>0</v>
      </c>
    </row>
    <row r="15" spans="1:10">
      <c r="A15" s="15" t="s">
        <v>21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3">
        <v>0</v>
      </c>
    </row>
    <row r="16" spans="1:10">
      <c r="A16" s="9" t="s">
        <v>22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4">
        <v>0</v>
      </c>
      <c r="J16" s="13">
        <v>0</v>
      </c>
    </row>
    <row r="17" spans="1:10">
      <c r="A17" s="12" t="s">
        <v>23</v>
      </c>
      <c r="B17" s="14">
        <f>SUM(B7:B16)</f>
        <v>3837</v>
      </c>
      <c r="C17" s="14">
        <f>SUM(C7:C16)</f>
        <v>8761383</v>
      </c>
      <c r="D17" s="14">
        <f>C17/B17*1000+1</f>
        <v>2283395.0578577011</v>
      </c>
      <c r="E17" s="14">
        <f t="shared" ref="E17:J17" si="0">SUM(E7:E16)</f>
        <v>3837</v>
      </c>
      <c r="F17" s="14">
        <f t="shared" si="0"/>
        <v>8761383</v>
      </c>
      <c r="G17" s="14">
        <f t="shared" si="0"/>
        <v>768</v>
      </c>
      <c r="H17" s="14">
        <f t="shared" si="0"/>
        <v>1258429</v>
      </c>
      <c r="I17" s="14">
        <f t="shared" si="0"/>
        <v>768</v>
      </c>
      <c r="J17" s="14">
        <f t="shared" si="0"/>
        <v>1528429</v>
      </c>
    </row>
    <row r="18" spans="1:10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 t="s">
        <v>24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>
      <c r="A21" s="4" t="s">
        <v>25</v>
      </c>
      <c r="B21" s="5" t="s">
        <v>4</v>
      </c>
      <c r="C21" s="5"/>
      <c r="D21" s="6" t="s">
        <v>5</v>
      </c>
      <c r="E21" s="5" t="s">
        <v>6</v>
      </c>
      <c r="F21" s="5"/>
      <c r="G21" s="7" t="s">
        <v>7</v>
      </c>
      <c r="H21" s="7"/>
      <c r="I21" s="8" t="s">
        <v>8</v>
      </c>
      <c r="J21" s="8"/>
    </row>
    <row r="22" spans="1:10" ht="21">
      <c r="A22" s="9" t="s">
        <v>9</v>
      </c>
      <c r="B22" s="10" t="s">
        <v>10</v>
      </c>
      <c r="C22" s="11" t="s">
        <v>11</v>
      </c>
      <c r="D22" s="6" t="s">
        <v>26</v>
      </c>
      <c r="E22" s="10" t="s">
        <v>10</v>
      </c>
      <c r="F22" s="11" t="s">
        <v>11</v>
      </c>
      <c r="G22" s="10" t="s">
        <v>10</v>
      </c>
      <c r="H22" s="11" t="s">
        <v>11</v>
      </c>
      <c r="I22" s="10" t="s">
        <v>10</v>
      </c>
      <c r="J22" s="11" t="s">
        <v>11</v>
      </c>
    </row>
    <row r="23" spans="1:10">
      <c r="A23" s="12" t="s">
        <v>27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</row>
    <row r="24" spans="1:10">
      <c r="A24" s="12" t="s">
        <v>16</v>
      </c>
      <c r="B24" s="13">
        <f>612445-305310</f>
        <v>307135</v>
      </c>
      <c r="C24" s="13">
        <f>1869530-952680</f>
        <v>916850</v>
      </c>
      <c r="D24" s="13">
        <f>C24/B24*1000</f>
        <v>2985.1693880541129</v>
      </c>
      <c r="E24" s="13">
        <v>307135</v>
      </c>
      <c r="F24" s="13">
        <v>916850</v>
      </c>
      <c r="G24" s="13">
        <v>347328</v>
      </c>
      <c r="H24" s="13">
        <v>803701</v>
      </c>
      <c r="I24" s="13">
        <v>347328</v>
      </c>
      <c r="J24" s="13">
        <v>803701</v>
      </c>
    </row>
    <row r="25" spans="1:10">
      <c r="A25" s="12" t="s">
        <v>17</v>
      </c>
      <c r="B25" s="13">
        <f>403160-205800</f>
        <v>197360</v>
      </c>
      <c r="C25" s="13">
        <f>1039939-524472</f>
        <v>515467</v>
      </c>
      <c r="D25" s="13">
        <f>C25/B25*1000</f>
        <v>2611.8109039319011</v>
      </c>
      <c r="E25" s="13">
        <v>197360</v>
      </c>
      <c r="F25" s="13">
        <v>515467</v>
      </c>
      <c r="G25" s="13">
        <v>104820</v>
      </c>
      <c r="H25" s="13">
        <v>260127</v>
      </c>
      <c r="I25" s="13">
        <v>104820</v>
      </c>
      <c r="J25" s="13">
        <v>260127</v>
      </c>
    </row>
    <row r="26" spans="1:10">
      <c r="A26" s="12" t="s">
        <v>28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>
      <c r="A27" s="12" t="s">
        <v>20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1:10">
      <c r="A28" s="12" t="s">
        <v>29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</row>
    <row r="29" spans="1:10">
      <c r="A29" s="12" t="s">
        <v>30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>
      <c r="A30" s="15" t="s">
        <v>21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1:10">
      <c r="A31" s="12" t="s">
        <v>31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>
      <c r="A32" s="12" t="s">
        <v>15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1:10">
      <c r="A33" s="12" t="s">
        <v>14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</row>
    <row r="34" spans="1:10">
      <c r="A34" s="12" t="s">
        <v>32</v>
      </c>
      <c r="B34" s="13">
        <f>867-449</f>
        <v>418</v>
      </c>
      <c r="C34" s="13">
        <f>1215-629</f>
        <v>586</v>
      </c>
      <c r="D34" s="13">
        <f>C34/B34*1000</f>
        <v>1401.9138755980862</v>
      </c>
      <c r="E34" s="13">
        <v>418</v>
      </c>
      <c r="F34" s="13">
        <v>586</v>
      </c>
      <c r="G34" s="13">
        <v>471</v>
      </c>
      <c r="H34" s="13">
        <v>565</v>
      </c>
      <c r="I34" s="13">
        <v>471</v>
      </c>
      <c r="J34" s="13">
        <v>565</v>
      </c>
    </row>
    <row r="35" spans="1:10">
      <c r="A35" s="12" t="s">
        <v>23</v>
      </c>
      <c r="B35" s="14">
        <f>SUM(B23:B34)</f>
        <v>504913</v>
      </c>
      <c r="C35" s="14">
        <f>SUM(C23:C34)</f>
        <v>1432903</v>
      </c>
      <c r="D35" s="14">
        <f>C35/B35*1000</f>
        <v>2837.9205922604488</v>
      </c>
      <c r="E35" s="14">
        <f t="shared" ref="E35:J35" si="1">SUM(E23:E34)</f>
        <v>504913</v>
      </c>
      <c r="F35" s="14">
        <f t="shared" si="1"/>
        <v>1432903</v>
      </c>
      <c r="G35" s="14">
        <f t="shared" si="1"/>
        <v>452619</v>
      </c>
      <c r="H35" s="14">
        <f t="shared" si="1"/>
        <v>1064393</v>
      </c>
      <c r="I35" s="16">
        <f t="shared" si="1"/>
        <v>452619</v>
      </c>
      <c r="J35" s="14">
        <f t="shared" si="1"/>
        <v>1064393</v>
      </c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 t="s">
        <v>33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4" t="s">
        <v>25</v>
      </c>
      <c r="B39" s="5" t="s">
        <v>4</v>
      </c>
      <c r="C39" s="5"/>
      <c r="D39" s="6" t="s">
        <v>5</v>
      </c>
      <c r="E39" s="5" t="s">
        <v>6</v>
      </c>
      <c r="F39" s="5"/>
      <c r="G39" s="7" t="s">
        <v>7</v>
      </c>
      <c r="H39" s="7"/>
      <c r="I39" s="8" t="s">
        <v>8</v>
      </c>
      <c r="J39" s="8"/>
    </row>
    <row r="40" spans="1:10" ht="21">
      <c r="A40" s="9" t="s">
        <v>9</v>
      </c>
      <c r="B40" s="10" t="s">
        <v>10</v>
      </c>
      <c r="C40" s="11" t="s">
        <v>11</v>
      </c>
      <c r="D40" s="6" t="s">
        <v>12</v>
      </c>
      <c r="E40" s="10" t="s">
        <v>10</v>
      </c>
      <c r="F40" s="11" t="s">
        <v>11</v>
      </c>
      <c r="G40" s="10" t="s">
        <v>10</v>
      </c>
      <c r="H40" s="11" t="s">
        <v>11</v>
      </c>
      <c r="I40" s="10" t="s">
        <v>10</v>
      </c>
      <c r="J40" s="11" t="s">
        <v>11</v>
      </c>
    </row>
    <row r="41" spans="1:10">
      <c r="A41" s="12" t="s">
        <v>16</v>
      </c>
      <c r="B41" s="13">
        <f>2136252-994821</f>
        <v>1141431</v>
      </c>
      <c r="C41" s="13">
        <f>5123837-2358216</f>
        <v>2765621</v>
      </c>
      <c r="D41" s="13">
        <f>C41/B41*1000</f>
        <v>2422.9419036279896</v>
      </c>
      <c r="E41" s="13">
        <v>1141431</v>
      </c>
      <c r="F41" s="13">
        <v>2765621</v>
      </c>
      <c r="G41" s="13">
        <v>956183</v>
      </c>
      <c r="H41" s="13">
        <v>2400094</v>
      </c>
      <c r="I41" s="13">
        <v>956183</v>
      </c>
      <c r="J41" s="13">
        <v>2400094</v>
      </c>
    </row>
    <row r="42" spans="1:10">
      <c r="A42" s="12" t="s">
        <v>17</v>
      </c>
      <c r="B42" s="13">
        <v>27137</v>
      </c>
      <c r="C42" s="13">
        <v>100966</v>
      </c>
      <c r="D42" s="13">
        <f>C42/B42*1000</f>
        <v>3720.6028669344437</v>
      </c>
      <c r="E42" s="13">
        <v>0</v>
      </c>
      <c r="F42" s="13">
        <v>0</v>
      </c>
      <c r="G42" s="13">
        <v>32420</v>
      </c>
      <c r="H42" s="13">
        <v>101215</v>
      </c>
      <c r="I42" s="13">
        <v>32420</v>
      </c>
      <c r="J42" s="13">
        <v>101215</v>
      </c>
    </row>
    <row r="43" spans="1:10">
      <c r="A43" s="12" t="s">
        <v>13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</row>
    <row r="44" spans="1:10">
      <c r="A44" s="12" t="s">
        <v>30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</row>
    <row r="45" spans="1:10">
      <c r="A45" s="12" t="s">
        <v>34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</row>
    <row r="46" spans="1:10">
      <c r="A46" s="12" t="s">
        <v>35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</row>
    <row r="47" spans="1:10">
      <c r="A47" s="12" t="s">
        <v>36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</row>
    <row r="48" spans="1:10">
      <c r="A48" s="12" t="s">
        <v>20</v>
      </c>
      <c r="B48" s="13">
        <v>19050</v>
      </c>
      <c r="C48" s="13">
        <v>56056</v>
      </c>
      <c r="D48" s="13">
        <f>C48/B48*1000</f>
        <v>2942.5721784776902</v>
      </c>
      <c r="E48" s="13">
        <v>19050</v>
      </c>
      <c r="F48" s="13">
        <v>56056</v>
      </c>
      <c r="G48" s="13">
        <v>29240</v>
      </c>
      <c r="H48" s="13">
        <v>93564</v>
      </c>
      <c r="I48" s="13">
        <v>29240</v>
      </c>
      <c r="J48" s="13">
        <v>93564</v>
      </c>
    </row>
    <row r="49" spans="1:10">
      <c r="A49" s="12" t="s">
        <v>23</v>
      </c>
      <c r="B49" s="14">
        <f>SUM(B41:B48)</f>
        <v>1187618</v>
      </c>
      <c r="C49" s="14">
        <f>SUM(C41:C48)</f>
        <v>2922643</v>
      </c>
      <c r="D49" s="14">
        <f>C49/B49*1000</f>
        <v>2460.9285140508146</v>
      </c>
      <c r="E49" s="14">
        <f t="shared" ref="E49:J49" si="2">SUM(E41:E48)</f>
        <v>1160481</v>
      </c>
      <c r="F49" s="14">
        <f t="shared" si="2"/>
        <v>2821677</v>
      </c>
      <c r="G49" s="14">
        <f t="shared" si="2"/>
        <v>1017843</v>
      </c>
      <c r="H49" s="14">
        <f t="shared" si="2"/>
        <v>2594873</v>
      </c>
      <c r="I49" s="14">
        <f t="shared" si="2"/>
        <v>1017843</v>
      </c>
      <c r="J49" s="14">
        <f t="shared" si="2"/>
        <v>2594873</v>
      </c>
    </row>
  </sheetData>
  <mergeCells count="14">
    <mergeCell ref="B21:C21"/>
    <mergeCell ref="E21:F21"/>
    <mergeCell ref="G21:H21"/>
    <mergeCell ref="I21:J21"/>
    <mergeCell ref="B39:C39"/>
    <mergeCell ref="E39:F39"/>
    <mergeCell ref="G39:H39"/>
    <mergeCell ref="I39:J39"/>
    <mergeCell ref="A1:J1"/>
    <mergeCell ref="G3:J3"/>
    <mergeCell ref="B5:C5"/>
    <mergeCell ref="E5:F5"/>
    <mergeCell ref="G5:H5"/>
    <mergeCell ref="I5:J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2016-04-27T06:20:04Z</dcterms:created>
  <dcterms:modified xsi:type="dcterms:W3CDTF">2016-04-27T06:20:22Z</dcterms:modified>
</cp:coreProperties>
</file>